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DMHA\Documents\WAYNE\Branch B Championship\2016-2017\"/>
    </mc:Choice>
  </mc:AlternateContent>
  <xr:revisionPtr revIDLastSave="0" documentId="8_{DDF3B7FD-FE0D-4DB8-A9D1-3D9658BFFFEC}" xr6:coauthVersionLast="28" xr6:coauthVersionMax="28" xr10:uidLastSave="{00000000-0000-0000-0000-000000000000}"/>
  <bookViews>
    <workbookView xWindow="0" yWindow="0" windowWidth="16500" windowHeight="8865" xr2:uid="{00000000-000D-0000-FFFF-FFFF00000000}"/>
  </bookViews>
  <sheets>
    <sheet name="Master Schedule" sheetId="1" r:id="rId1"/>
    <sheet name="Novice" sheetId="2" r:id="rId2"/>
    <sheet name="Atom" sheetId="3" r:id="rId3"/>
    <sheet name="Peewee" sheetId="4" r:id="rId4"/>
    <sheet name="Bantam" sheetId="5" r:id="rId5"/>
    <sheet name="TEAMS" sheetId="6" r:id="rId6"/>
  </sheets>
  <definedNames>
    <definedName name="_xlnm._FilterDatabase" localSheetId="0" hidden="1">'Master Schedule'!$A$1:$P$29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5" l="1"/>
  <c r="K8" i="5"/>
  <c r="J8" i="5"/>
  <c r="I8" i="5"/>
  <c r="L7" i="5"/>
  <c r="K7" i="5"/>
  <c r="J7" i="5"/>
  <c r="I7" i="5"/>
  <c r="L6" i="5"/>
  <c r="K6" i="5"/>
  <c r="J6" i="5"/>
  <c r="I6" i="5"/>
  <c r="L5" i="5"/>
  <c r="K5" i="5"/>
  <c r="J5" i="5"/>
  <c r="I5" i="5"/>
  <c r="L4" i="5"/>
  <c r="K4" i="5"/>
  <c r="J4" i="5"/>
  <c r="I4" i="5"/>
  <c r="L3" i="5"/>
  <c r="K3" i="5"/>
  <c r="J3" i="5"/>
  <c r="I3" i="5"/>
  <c r="L2" i="5"/>
  <c r="K2" i="5"/>
  <c r="J2" i="5"/>
  <c r="I2" i="5"/>
  <c r="L8" i="4"/>
  <c r="K8" i="4"/>
  <c r="J8" i="4"/>
  <c r="I8" i="4"/>
  <c r="L7" i="4"/>
  <c r="K7" i="4"/>
  <c r="J7" i="4"/>
  <c r="I7" i="4"/>
  <c r="L6" i="4"/>
  <c r="K6" i="4"/>
  <c r="J6" i="4"/>
  <c r="I6" i="4"/>
  <c r="L5" i="4"/>
  <c r="K5" i="4"/>
  <c r="J5" i="4"/>
  <c r="I5" i="4"/>
  <c r="L4" i="4"/>
  <c r="K4" i="4"/>
  <c r="J4" i="4"/>
  <c r="I4" i="4"/>
  <c r="L3" i="4"/>
  <c r="K3" i="4"/>
  <c r="J3" i="4"/>
  <c r="I3" i="4"/>
  <c r="L2" i="4"/>
  <c r="K2" i="4"/>
  <c r="J2" i="4"/>
  <c r="I2" i="4"/>
  <c r="L8" i="3"/>
  <c r="K8" i="3"/>
  <c r="J8" i="3"/>
  <c r="I8" i="3"/>
  <c r="L7" i="3"/>
  <c r="K7" i="3"/>
  <c r="J7" i="3"/>
  <c r="I7" i="3"/>
  <c r="L6" i="3"/>
  <c r="K6" i="3"/>
  <c r="J6" i="3"/>
  <c r="I6" i="3"/>
  <c r="L5" i="3"/>
  <c r="K5" i="3"/>
  <c r="J5" i="3"/>
  <c r="I5" i="3"/>
  <c r="L4" i="3"/>
  <c r="K4" i="3"/>
  <c r="J4" i="3"/>
  <c r="I4" i="3"/>
  <c r="L3" i="3"/>
  <c r="K3" i="3"/>
  <c r="J3" i="3"/>
  <c r="I3" i="3"/>
  <c r="L2" i="3"/>
  <c r="K2" i="3"/>
  <c r="J2" i="3"/>
  <c r="I2" i="3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L4" i="2"/>
  <c r="K4" i="2"/>
  <c r="J4" i="2"/>
  <c r="I4" i="2"/>
  <c r="A3" i="2"/>
  <c r="L29" i="1"/>
  <c r="K29" i="1"/>
  <c r="J29" i="1"/>
  <c r="I29" i="1"/>
  <c r="L28" i="1"/>
  <c r="K28" i="1"/>
  <c r="J28" i="1"/>
  <c r="I28" i="1"/>
  <c r="L27" i="1"/>
  <c r="K27" i="1"/>
  <c r="J27" i="1"/>
  <c r="I27" i="1"/>
  <c r="L26" i="1"/>
  <c r="K26" i="1"/>
  <c r="J26" i="1"/>
  <c r="I26" i="1"/>
  <c r="L25" i="1"/>
  <c r="K25" i="1"/>
  <c r="J25" i="1"/>
  <c r="I25" i="1"/>
  <c r="L24" i="1"/>
  <c r="K24" i="1"/>
  <c r="J24" i="1"/>
  <c r="I24" i="1"/>
  <c r="L23" i="1"/>
  <c r="K23" i="1"/>
  <c r="J23" i="1"/>
  <c r="I23" i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L7" i="1"/>
  <c r="K7" i="1"/>
  <c r="J7" i="1"/>
  <c r="I7" i="1"/>
  <c r="L6" i="1"/>
  <c r="K6" i="1"/>
  <c r="J6" i="1"/>
  <c r="I6" i="1"/>
  <c r="L5" i="1"/>
  <c r="K5" i="1"/>
  <c r="J5" i="1"/>
  <c r="I5" i="1"/>
  <c r="L4" i="1"/>
  <c r="K4" i="1"/>
  <c r="J4" i="1"/>
  <c r="I4" i="1"/>
  <c r="L3" i="1"/>
  <c r="K3" i="1"/>
  <c r="J3" i="1"/>
  <c r="I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L2" i="1"/>
  <c r="K2" i="1"/>
  <c r="J2" i="1"/>
  <c r="I2" i="1"/>
  <c r="P31" i="1"/>
</calcChain>
</file>

<file path=xl/sharedStrings.xml><?xml version="1.0" encoding="utf-8"?>
<sst xmlns="http://schemas.openxmlformats.org/spreadsheetml/2006/main" count="313" uniqueCount="40">
  <si>
    <t>Game #</t>
  </si>
  <si>
    <t>Date</t>
  </si>
  <si>
    <t>Time</t>
  </si>
  <si>
    <t>Rink</t>
  </si>
  <si>
    <t>Division</t>
  </si>
  <si>
    <t>Visiting</t>
  </si>
  <si>
    <t>Home</t>
  </si>
  <si>
    <t>Minutes</t>
  </si>
  <si>
    <t>CTC</t>
  </si>
  <si>
    <t>HEO</t>
  </si>
  <si>
    <t>Scotia</t>
  </si>
  <si>
    <t>Potvin</t>
  </si>
  <si>
    <t>CTC Total Hrs</t>
  </si>
  <si>
    <t>HEO Total HRs</t>
  </si>
  <si>
    <t>Scotia Total HRs</t>
  </si>
  <si>
    <t>Potvin Total HRs</t>
  </si>
  <si>
    <t>Novice</t>
  </si>
  <si>
    <t>OBMHL 2</t>
  </si>
  <si>
    <t>Atom</t>
  </si>
  <si>
    <t>Peewee</t>
  </si>
  <si>
    <t>Bantam</t>
  </si>
  <si>
    <t>Grand Total</t>
  </si>
  <si>
    <t>TEAM</t>
  </si>
  <si>
    <t>OBMHL 1</t>
  </si>
  <si>
    <t>UOVMHL</t>
  </si>
  <si>
    <t>2nd place</t>
  </si>
  <si>
    <t>1st place</t>
  </si>
  <si>
    <t>30 hours</t>
  </si>
  <si>
    <t xml:space="preserve">UCMHL </t>
  </si>
  <si>
    <t>Pembroke Kings</t>
  </si>
  <si>
    <t>Petawawa Patriots</t>
  </si>
  <si>
    <t>Metcalfe Jets</t>
  </si>
  <si>
    <t>GOB Blues</t>
  </si>
  <si>
    <t>Char-Lan Rebels</t>
  </si>
  <si>
    <t>Arnprior Packers</t>
  </si>
  <si>
    <t>Leitrim Hawks</t>
  </si>
  <si>
    <t>Casselman Embrun Ice Dogs</t>
  </si>
  <si>
    <t>Alexandria Glens</t>
  </si>
  <si>
    <t>Stittsville Rams</t>
  </si>
  <si>
    <t>Nepean Raiders 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</si>
</sst>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 \ yyyy"/>
    <numFmt numFmtId="165" formatCode="h: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3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4" borderId="1" xfId="0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65" fontId="4" fillId="4" borderId="1" xfId="0" applyNumberFormat="1" applyFont="1" applyFill="1" applyBorder="1"/>
    <xf numFmtId="0" fontId="0" fillId="5" borderId="1" xfId="0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3" fillId="0" borderId="0" xfId="0" applyFont="1" applyFill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2" fillId="4" borderId="2" xfId="0" applyFont="1" applyFill="1" applyBorder="1"/>
    <xf numFmtId="0" fontId="0" fillId="0" borderId="4" xfId="0" applyFill="1" applyBorder="1" applyAlignment="1">
      <alignment horizontal="center"/>
    </xf>
    <xf numFmtId="0" fontId="0" fillId="0" borderId="6" xfId="0" applyBorder="1"/>
    <xf numFmtId="0" fontId="0" fillId="5" borderId="5" xfId="0" applyFill="1" applyBorder="1"/>
    <xf numFmtId="0" fontId="0" fillId="0" borderId="7" xfId="0" applyBorder="1" applyAlignment="1">
      <alignment horizontal="center"/>
    </xf>
    <xf numFmtId="0" fontId="0" fillId="0" borderId="8" xfId="0" applyFill="1" applyBorder="1"/>
    <xf numFmtId="0" fontId="0" fillId="0" borderId="7" xfId="0" applyFill="1" applyBorder="1" applyAlignment="1">
      <alignment horizontal="center"/>
    </xf>
    <xf numFmtId="0" fontId="0" fillId="0" borderId="9" xfId="0" applyBorder="1"/>
    <xf numFmtId="0" fontId="4" fillId="4" borderId="2" xfId="0" applyFont="1" applyFill="1" applyBorder="1"/>
    <xf numFmtId="0" fontId="0" fillId="0" borderId="4" xfId="0" applyFill="1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Fill="1" applyBorder="1"/>
    <xf numFmtId="0" fontId="0" fillId="5" borderId="3" xfId="0" applyFill="1" applyBorder="1"/>
    <xf numFmtId="0" fontId="1" fillId="2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" fillId="2" borderId="0" xfId="0" applyFont="1" applyFill="1" applyBorder="1"/>
    <xf numFmtId="0" fontId="1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B2" zoomScaleNormal="100" workbookViewId="0">
      <selection activeCell="R18" sqref="R18"/>
    </sheetView>
  </sheetViews>
  <sheetFormatPr defaultRowHeight="15" x14ac:dyDescent="0.25"/>
  <cols>
    <col min="1" max="1" width="7.7109375" style="13" customWidth="1"/>
    <col min="2" max="2" width="36.85546875" style="21" customWidth="1"/>
    <col min="3" max="3" width="8.28515625" style="25" customWidth="1"/>
    <col min="4" max="4" width="9.140625" style="21" customWidth="1"/>
    <col min="5" max="5" width="11.5703125" style="13" customWidth="1"/>
    <col min="6" max="7" width="24.42578125" style="26" bestFit="1" customWidth="1"/>
    <col min="8" max="8" width="7.85546875" style="13" customWidth="1"/>
    <col min="9" max="9" width="6.5703125" hidden="1" customWidth="1"/>
    <col min="10" max="10" width="7" hidden="1" customWidth="1"/>
    <col min="11" max="11" width="8.42578125" hidden="1" customWidth="1"/>
    <col min="12" max="12" width="9" hidden="1" customWidth="1"/>
    <col min="13" max="13" width="14.7109375" hidden="1" customWidth="1"/>
    <col min="14" max="14" width="15.5703125" hidden="1" customWidth="1"/>
    <col min="15" max="15" width="17.28515625" hidden="1" customWidth="1"/>
    <col min="16" max="16" width="17.5703125" hidden="1" customWidth="1"/>
  </cols>
  <sheetData>
    <row r="1" spans="1:16" s="1" customFormat="1" x14ac:dyDescent="0.25">
      <c r="A1" s="14" t="s">
        <v>0</v>
      </c>
      <c r="B1" s="18" t="s">
        <v>1</v>
      </c>
      <c r="C1" s="22" t="s">
        <v>2</v>
      </c>
      <c r="D1" s="18" t="s">
        <v>3</v>
      </c>
      <c r="E1" s="53" t="s">
        <v>4</v>
      </c>
      <c r="F1" s="57" t="s">
        <v>5</v>
      </c>
      <c r="G1" s="57" t="s">
        <v>6</v>
      </c>
      <c r="H1" s="55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5">
        <v>1</v>
      </c>
      <c r="B2" s="19">
        <v>43189</v>
      </c>
      <c r="C2" s="23">
        <v>0.33333333333333331</v>
      </c>
      <c r="D2" s="19" t="s">
        <v>10</v>
      </c>
      <c r="E2" s="35" t="s">
        <v>16</v>
      </c>
      <c r="F2" s="34" t="s">
        <v>35</v>
      </c>
      <c r="G2" s="34" t="s">
        <v>30</v>
      </c>
      <c r="H2" s="40">
        <v>60</v>
      </c>
      <c r="I2">
        <f t="shared" ref="I2:I29" si="0">IF(D2="CTC",H2,0)</f>
        <v>0</v>
      </c>
      <c r="J2">
        <f t="shared" ref="J2:J29" si="1">IF(D2="HEO",H2,0)</f>
        <v>0</v>
      </c>
      <c r="K2">
        <f t="shared" ref="K2:K29" si="2">IF(D2="Scotia",H2,0)</f>
        <v>60</v>
      </c>
      <c r="L2">
        <f t="shared" ref="L2:L29" si="3">IF(D2="Potvin",H2,0)</f>
        <v>0</v>
      </c>
    </row>
    <row r="3" spans="1:16" x14ac:dyDescent="0.25">
      <c r="A3" s="15">
        <f>A2+1</f>
        <v>2</v>
      </c>
      <c r="B3" s="19">
        <v>43189</v>
      </c>
      <c r="C3" s="23">
        <v>0.34375</v>
      </c>
      <c r="D3" s="19" t="s">
        <v>8</v>
      </c>
      <c r="E3" s="35" t="s">
        <v>16</v>
      </c>
      <c r="F3" s="34" t="s">
        <v>36</v>
      </c>
      <c r="G3" s="34" t="s">
        <v>33</v>
      </c>
      <c r="H3" s="40">
        <v>60</v>
      </c>
      <c r="I3">
        <f t="shared" si="0"/>
        <v>60</v>
      </c>
      <c r="J3">
        <f t="shared" si="1"/>
        <v>0</v>
      </c>
      <c r="K3">
        <f t="shared" si="2"/>
        <v>0</v>
      </c>
      <c r="L3">
        <f t="shared" si="3"/>
        <v>0</v>
      </c>
    </row>
    <row r="4" spans="1:16" x14ac:dyDescent="0.25">
      <c r="A4" s="15">
        <f t="shared" ref="A4:A29" si="4">A3+1</f>
        <v>3</v>
      </c>
      <c r="B4" s="19">
        <v>43189</v>
      </c>
      <c r="C4" s="23">
        <v>0.375</v>
      </c>
      <c r="D4" s="19" t="s">
        <v>10</v>
      </c>
      <c r="E4" s="35" t="s">
        <v>18</v>
      </c>
      <c r="F4" s="34" t="s">
        <v>32</v>
      </c>
      <c r="G4" s="34" t="s">
        <v>34</v>
      </c>
      <c r="H4" s="40">
        <v>60</v>
      </c>
      <c r="I4">
        <f t="shared" si="0"/>
        <v>0</v>
      </c>
      <c r="J4">
        <f t="shared" si="1"/>
        <v>0</v>
      </c>
      <c r="K4">
        <f t="shared" si="2"/>
        <v>60</v>
      </c>
      <c r="L4">
        <f t="shared" si="3"/>
        <v>0</v>
      </c>
    </row>
    <row r="5" spans="1:16" x14ac:dyDescent="0.25">
      <c r="A5" s="15">
        <f t="shared" si="4"/>
        <v>4</v>
      </c>
      <c r="B5" s="19">
        <v>43189</v>
      </c>
      <c r="C5" s="23">
        <v>0.38541666666666669</v>
      </c>
      <c r="D5" s="19" t="s">
        <v>8</v>
      </c>
      <c r="E5" s="35" t="s">
        <v>18</v>
      </c>
      <c r="F5" s="34" t="s">
        <v>38</v>
      </c>
      <c r="G5" s="34" t="s">
        <v>33</v>
      </c>
      <c r="H5" s="40">
        <v>60</v>
      </c>
      <c r="I5">
        <f t="shared" si="0"/>
        <v>60</v>
      </c>
      <c r="J5">
        <f t="shared" si="1"/>
        <v>0</v>
      </c>
      <c r="K5">
        <f t="shared" si="2"/>
        <v>0</v>
      </c>
      <c r="L5">
        <f t="shared" si="3"/>
        <v>0</v>
      </c>
    </row>
    <row r="6" spans="1:16" x14ac:dyDescent="0.25">
      <c r="A6" s="15">
        <f t="shared" si="4"/>
        <v>5</v>
      </c>
      <c r="B6" s="19">
        <v>43189</v>
      </c>
      <c r="C6" s="23">
        <v>0.41666666666666669</v>
      </c>
      <c r="D6" s="19" t="s">
        <v>10</v>
      </c>
      <c r="E6" s="35" t="s">
        <v>19</v>
      </c>
      <c r="F6" s="34" t="s">
        <v>31</v>
      </c>
      <c r="G6" s="34" t="s">
        <v>29</v>
      </c>
      <c r="H6" s="40">
        <v>60</v>
      </c>
      <c r="I6">
        <f t="shared" si="0"/>
        <v>0</v>
      </c>
      <c r="J6">
        <f t="shared" si="1"/>
        <v>0</v>
      </c>
      <c r="K6">
        <f t="shared" si="2"/>
        <v>60</v>
      </c>
      <c r="L6">
        <f t="shared" si="3"/>
        <v>0</v>
      </c>
    </row>
    <row r="7" spans="1:16" x14ac:dyDescent="0.25">
      <c r="A7" s="15">
        <f t="shared" si="4"/>
        <v>6</v>
      </c>
      <c r="B7" s="19">
        <v>43189</v>
      </c>
      <c r="C7" s="23">
        <v>0.42708333333333331</v>
      </c>
      <c r="D7" s="19" t="s">
        <v>8</v>
      </c>
      <c r="E7" s="35" t="s">
        <v>19</v>
      </c>
      <c r="F7" s="34" t="s">
        <v>39</v>
      </c>
      <c r="G7" s="34" t="s">
        <v>33</v>
      </c>
      <c r="H7" s="40">
        <v>60</v>
      </c>
      <c r="I7">
        <f t="shared" si="0"/>
        <v>60</v>
      </c>
      <c r="J7">
        <f t="shared" si="1"/>
        <v>0</v>
      </c>
      <c r="K7">
        <f t="shared" si="2"/>
        <v>0</v>
      </c>
      <c r="L7">
        <f t="shared" si="3"/>
        <v>0</v>
      </c>
    </row>
    <row r="8" spans="1:16" x14ac:dyDescent="0.25">
      <c r="A8" s="27">
        <f t="shared" si="4"/>
        <v>7</v>
      </c>
      <c r="B8" s="19">
        <v>43189</v>
      </c>
      <c r="C8" s="29">
        <v>0.45833333333333331</v>
      </c>
      <c r="D8" s="28" t="s">
        <v>10</v>
      </c>
      <c r="E8" s="50" t="s">
        <v>20</v>
      </c>
      <c r="F8" s="34" t="s">
        <v>36</v>
      </c>
      <c r="G8" s="34" t="s">
        <v>29</v>
      </c>
      <c r="H8" s="49">
        <v>60</v>
      </c>
      <c r="I8">
        <f t="shared" si="0"/>
        <v>0</v>
      </c>
      <c r="J8">
        <f t="shared" si="1"/>
        <v>0</v>
      </c>
      <c r="K8">
        <f t="shared" si="2"/>
        <v>60</v>
      </c>
      <c r="L8">
        <f t="shared" si="3"/>
        <v>0</v>
      </c>
    </row>
    <row r="9" spans="1:16" s="26" customFormat="1" x14ac:dyDescent="0.25">
      <c r="A9" s="16">
        <f t="shared" si="4"/>
        <v>8</v>
      </c>
      <c r="B9" s="19">
        <v>43189</v>
      </c>
      <c r="C9" s="24">
        <v>0.46875</v>
      </c>
      <c r="D9" s="20" t="s">
        <v>8</v>
      </c>
      <c r="E9" s="37" t="s">
        <v>20</v>
      </c>
      <c r="F9" s="51" t="s">
        <v>17</v>
      </c>
      <c r="G9" s="34" t="s">
        <v>37</v>
      </c>
      <c r="H9" s="42">
        <v>60</v>
      </c>
      <c r="I9" s="26">
        <f t="shared" si="0"/>
        <v>60</v>
      </c>
      <c r="J9" s="26">
        <f t="shared" si="1"/>
        <v>0</v>
      </c>
      <c r="K9" s="26">
        <f t="shared" si="2"/>
        <v>0</v>
      </c>
      <c r="L9" s="26">
        <f t="shared" si="3"/>
        <v>0</v>
      </c>
    </row>
    <row r="10" spans="1:16" s="26" customFormat="1" x14ac:dyDescent="0.25">
      <c r="A10" s="16">
        <f>A9+1</f>
        <v>9</v>
      </c>
      <c r="B10" s="19">
        <v>43189</v>
      </c>
      <c r="C10" s="24">
        <v>0.5</v>
      </c>
      <c r="D10" s="20" t="s">
        <v>10</v>
      </c>
      <c r="E10" s="37" t="s">
        <v>16</v>
      </c>
      <c r="F10" s="34" t="s">
        <v>36</v>
      </c>
      <c r="G10" s="34" t="s">
        <v>35</v>
      </c>
      <c r="H10" s="42">
        <v>60</v>
      </c>
      <c r="I10" s="26">
        <f t="shared" si="0"/>
        <v>0</v>
      </c>
      <c r="J10" s="26">
        <f t="shared" si="1"/>
        <v>0</v>
      </c>
      <c r="K10" s="26">
        <f t="shared" si="2"/>
        <v>60</v>
      </c>
      <c r="L10" s="26">
        <f t="shared" si="3"/>
        <v>0</v>
      </c>
    </row>
    <row r="11" spans="1:16" x14ac:dyDescent="0.25">
      <c r="A11" s="16">
        <f t="shared" si="4"/>
        <v>10</v>
      </c>
      <c r="B11" s="19">
        <v>43189</v>
      </c>
      <c r="C11" s="24">
        <v>0.51041666666666663</v>
      </c>
      <c r="D11" s="16" t="s">
        <v>8</v>
      </c>
      <c r="E11" s="37" t="s">
        <v>16</v>
      </c>
      <c r="F11" s="34" t="s">
        <v>33</v>
      </c>
      <c r="G11" s="34" t="s">
        <v>30</v>
      </c>
      <c r="H11" s="42">
        <v>60</v>
      </c>
      <c r="I11">
        <f t="shared" si="0"/>
        <v>60</v>
      </c>
      <c r="J11">
        <f t="shared" si="1"/>
        <v>0</v>
      </c>
      <c r="K11">
        <f t="shared" si="2"/>
        <v>0</v>
      </c>
      <c r="L11">
        <f t="shared" si="3"/>
        <v>0</v>
      </c>
    </row>
    <row r="12" spans="1:16" x14ac:dyDescent="0.25">
      <c r="A12" s="16">
        <f t="shared" si="4"/>
        <v>11</v>
      </c>
      <c r="B12" s="19">
        <v>43189</v>
      </c>
      <c r="C12" s="24">
        <v>4.1666666666666664E-2</v>
      </c>
      <c r="D12" s="20" t="s">
        <v>10</v>
      </c>
      <c r="E12" s="37" t="s">
        <v>18</v>
      </c>
      <c r="F12" s="34" t="s">
        <v>38</v>
      </c>
      <c r="G12" s="34" t="s">
        <v>32</v>
      </c>
      <c r="H12" s="42">
        <v>60</v>
      </c>
      <c r="I12">
        <f t="shared" si="0"/>
        <v>0</v>
      </c>
      <c r="J12">
        <f t="shared" si="1"/>
        <v>0</v>
      </c>
      <c r="K12">
        <f t="shared" si="2"/>
        <v>60</v>
      </c>
      <c r="L12">
        <f t="shared" si="3"/>
        <v>0</v>
      </c>
    </row>
    <row r="13" spans="1:16" x14ac:dyDescent="0.25">
      <c r="A13" s="16">
        <f t="shared" si="4"/>
        <v>12</v>
      </c>
      <c r="B13" s="19">
        <v>43189</v>
      </c>
      <c r="C13" s="24">
        <v>5.2083333333333336E-2</v>
      </c>
      <c r="D13" s="20" t="s">
        <v>8</v>
      </c>
      <c r="E13" s="37" t="s">
        <v>18</v>
      </c>
      <c r="F13" s="34" t="s">
        <v>33</v>
      </c>
      <c r="G13" s="34" t="s">
        <v>34</v>
      </c>
      <c r="H13" s="42">
        <v>60</v>
      </c>
      <c r="I13">
        <f t="shared" si="0"/>
        <v>60</v>
      </c>
      <c r="J13">
        <f t="shared" si="1"/>
        <v>0</v>
      </c>
      <c r="K13">
        <f t="shared" si="2"/>
        <v>0</v>
      </c>
      <c r="L13">
        <f t="shared" si="3"/>
        <v>0</v>
      </c>
    </row>
    <row r="14" spans="1:16" x14ac:dyDescent="0.25">
      <c r="A14" s="16">
        <f t="shared" si="4"/>
        <v>13</v>
      </c>
      <c r="B14" s="19">
        <v>43189</v>
      </c>
      <c r="C14" s="24">
        <v>8.3333333333333329E-2</v>
      </c>
      <c r="D14" s="20" t="s">
        <v>10</v>
      </c>
      <c r="E14" s="37" t="s">
        <v>19</v>
      </c>
      <c r="F14" s="34" t="s">
        <v>39</v>
      </c>
      <c r="G14" s="34" t="s">
        <v>31</v>
      </c>
      <c r="H14" s="42">
        <v>60</v>
      </c>
      <c r="I14">
        <f t="shared" si="0"/>
        <v>0</v>
      </c>
      <c r="J14">
        <f t="shared" si="1"/>
        <v>0</v>
      </c>
      <c r="K14">
        <f t="shared" si="2"/>
        <v>60</v>
      </c>
      <c r="L14">
        <f t="shared" si="3"/>
        <v>0</v>
      </c>
    </row>
    <row r="15" spans="1:16" x14ac:dyDescent="0.25">
      <c r="A15" s="16">
        <f t="shared" si="4"/>
        <v>14</v>
      </c>
      <c r="B15" s="19">
        <v>43189</v>
      </c>
      <c r="C15" s="24">
        <v>9.375E-2</v>
      </c>
      <c r="D15" s="20" t="s">
        <v>8</v>
      </c>
      <c r="E15" s="37" t="s">
        <v>19</v>
      </c>
      <c r="F15" s="34" t="s">
        <v>33</v>
      </c>
      <c r="G15" s="34" t="s">
        <v>29</v>
      </c>
      <c r="H15" s="42">
        <v>60</v>
      </c>
      <c r="I15">
        <f t="shared" si="0"/>
        <v>60</v>
      </c>
      <c r="J15">
        <f t="shared" si="1"/>
        <v>0</v>
      </c>
      <c r="K15">
        <f t="shared" si="2"/>
        <v>0</v>
      </c>
      <c r="L15">
        <f t="shared" si="3"/>
        <v>0</v>
      </c>
    </row>
    <row r="16" spans="1:16" x14ac:dyDescent="0.25">
      <c r="A16" s="16">
        <f t="shared" si="4"/>
        <v>15</v>
      </c>
      <c r="B16" s="19">
        <v>43189</v>
      </c>
      <c r="C16" s="24">
        <v>0.125</v>
      </c>
      <c r="D16" s="20" t="s">
        <v>10</v>
      </c>
      <c r="E16" s="37" t="s">
        <v>20</v>
      </c>
      <c r="F16" s="51" t="s">
        <v>17</v>
      </c>
      <c r="G16" s="34" t="s">
        <v>36</v>
      </c>
      <c r="H16" s="42">
        <v>60</v>
      </c>
      <c r="I16">
        <f t="shared" si="0"/>
        <v>0</v>
      </c>
      <c r="J16">
        <f t="shared" si="1"/>
        <v>0</v>
      </c>
      <c r="K16">
        <f t="shared" si="2"/>
        <v>60</v>
      </c>
      <c r="L16">
        <f t="shared" si="3"/>
        <v>0</v>
      </c>
    </row>
    <row r="17" spans="1:16" x14ac:dyDescent="0.25">
      <c r="A17" s="16">
        <f t="shared" si="4"/>
        <v>16</v>
      </c>
      <c r="B17" s="19">
        <v>43189</v>
      </c>
      <c r="C17" s="24">
        <v>0.13541666666666666</v>
      </c>
      <c r="D17" s="20" t="s">
        <v>8</v>
      </c>
      <c r="E17" s="37" t="s">
        <v>20</v>
      </c>
      <c r="F17" s="34" t="s">
        <v>37</v>
      </c>
      <c r="G17" s="34" t="s">
        <v>29</v>
      </c>
      <c r="H17" s="42">
        <v>60</v>
      </c>
      <c r="I17">
        <f t="shared" si="0"/>
        <v>60</v>
      </c>
      <c r="J17">
        <f t="shared" si="1"/>
        <v>0</v>
      </c>
      <c r="K17">
        <f t="shared" si="2"/>
        <v>0</v>
      </c>
      <c r="L17">
        <f t="shared" si="3"/>
        <v>0</v>
      </c>
    </row>
    <row r="18" spans="1:16" x14ac:dyDescent="0.25">
      <c r="A18" s="16">
        <f t="shared" si="4"/>
        <v>17</v>
      </c>
      <c r="B18" s="20">
        <v>43190</v>
      </c>
      <c r="C18" s="24">
        <v>0.5</v>
      </c>
      <c r="D18" s="16" t="s">
        <v>8</v>
      </c>
      <c r="E18" s="37" t="s">
        <v>16</v>
      </c>
      <c r="F18" s="34" t="s">
        <v>35</v>
      </c>
      <c r="G18" s="34" t="s">
        <v>33</v>
      </c>
      <c r="H18" s="42">
        <v>60</v>
      </c>
      <c r="I18">
        <f t="shared" si="0"/>
        <v>60</v>
      </c>
      <c r="J18">
        <f t="shared" si="1"/>
        <v>0</v>
      </c>
      <c r="K18">
        <f t="shared" si="2"/>
        <v>0</v>
      </c>
      <c r="L18">
        <f t="shared" si="3"/>
        <v>0</v>
      </c>
    </row>
    <row r="19" spans="1:16" x14ac:dyDescent="0.25">
      <c r="A19" s="16">
        <f t="shared" si="4"/>
        <v>18</v>
      </c>
      <c r="B19" s="20">
        <v>43190</v>
      </c>
      <c r="C19" s="24">
        <v>4.1666666666666664E-2</v>
      </c>
      <c r="D19" s="20" t="s">
        <v>8</v>
      </c>
      <c r="E19" s="37" t="s">
        <v>16</v>
      </c>
      <c r="F19" s="34" t="s">
        <v>30</v>
      </c>
      <c r="G19" s="34" t="s">
        <v>36</v>
      </c>
      <c r="H19" s="42">
        <v>60</v>
      </c>
      <c r="I19">
        <f t="shared" si="0"/>
        <v>60</v>
      </c>
      <c r="J19">
        <f t="shared" si="1"/>
        <v>0</v>
      </c>
      <c r="K19">
        <f t="shared" si="2"/>
        <v>0</v>
      </c>
      <c r="L19">
        <f t="shared" si="3"/>
        <v>0</v>
      </c>
    </row>
    <row r="20" spans="1:16" x14ac:dyDescent="0.25">
      <c r="A20" s="16">
        <f t="shared" si="4"/>
        <v>19</v>
      </c>
      <c r="B20" s="20">
        <v>43190</v>
      </c>
      <c r="C20" s="24">
        <v>5.2083333333333336E-2</v>
      </c>
      <c r="D20" s="20" t="s">
        <v>9</v>
      </c>
      <c r="E20" s="37" t="s">
        <v>18</v>
      </c>
      <c r="F20" s="34" t="s">
        <v>32</v>
      </c>
      <c r="G20" s="34" t="s">
        <v>33</v>
      </c>
      <c r="H20" s="42">
        <v>60</v>
      </c>
      <c r="I20">
        <f t="shared" si="0"/>
        <v>0</v>
      </c>
      <c r="J20">
        <f t="shared" si="1"/>
        <v>60</v>
      </c>
      <c r="K20">
        <f t="shared" si="2"/>
        <v>0</v>
      </c>
      <c r="L20">
        <f t="shared" si="3"/>
        <v>0</v>
      </c>
    </row>
    <row r="21" spans="1:16" x14ac:dyDescent="0.25">
      <c r="A21" s="16">
        <f t="shared" si="4"/>
        <v>20</v>
      </c>
      <c r="B21" s="20">
        <v>43190</v>
      </c>
      <c r="C21" s="24">
        <v>8.3333333333333329E-2</v>
      </c>
      <c r="D21" s="20" t="s">
        <v>8</v>
      </c>
      <c r="E21" s="37" t="s">
        <v>18</v>
      </c>
      <c r="F21" s="34" t="s">
        <v>34</v>
      </c>
      <c r="G21" s="34" t="s">
        <v>38</v>
      </c>
      <c r="H21" s="42">
        <v>60</v>
      </c>
      <c r="I21">
        <f t="shared" si="0"/>
        <v>60</v>
      </c>
      <c r="J21">
        <f t="shared" si="1"/>
        <v>0</v>
      </c>
      <c r="K21">
        <f t="shared" si="2"/>
        <v>0</v>
      </c>
      <c r="L21">
        <f t="shared" si="3"/>
        <v>0</v>
      </c>
    </row>
    <row r="22" spans="1:16" x14ac:dyDescent="0.25">
      <c r="A22" s="16">
        <f t="shared" si="4"/>
        <v>21</v>
      </c>
      <c r="B22" s="20">
        <v>43190</v>
      </c>
      <c r="C22" s="24">
        <v>9.375E-2</v>
      </c>
      <c r="D22" s="20" t="s">
        <v>9</v>
      </c>
      <c r="E22" s="37" t="s">
        <v>19</v>
      </c>
      <c r="F22" s="34" t="s">
        <v>31</v>
      </c>
      <c r="G22" s="34" t="s">
        <v>33</v>
      </c>
      <c r="H22" s="42">
        <v>60</v>
      </c>
      <c r="I22">
        <f t="shared" si="0"/>
        <v>0</v>
      </c>
      <c r="J22">
        <f t="shared" si="1"/>
        <v>60</v>
      </c>
      <c r="K22">
        <f t="shared" si="2"/>
        <v>0</v>
      </c>
      <c r="L22">
        <f t="shared" si="3"/>
        <v>0</v>
      </c>
    </row>
    <row r="23" spans="1:16" x14ac:dyDescent="0.25">
      <c r="A23" s="16">
        <f t="shared" si="4"/>
        <v>22</v>
      </c>
      <c r="B23" s="20">
        <v>43190</v>
      </c>
      <c r="C23" s="24">
        <v>9.375E-2</v>
      </c>
      <c r="D23" s="20" t="s">
        <v>10</v>
      </c>
      <c r="E23" s="37" t="s">
        <v>19</v>
      </c>
      <c r="F23" s="34" t="s">
        <v>29</v>
      </c>
      <c r="G23" s="34" t="s">
        <v>39</v>
      </c>
      <c r="H23" s="42">
        <v>60</v>
      </c>
      <c r="I23">
        <f t="shared" si="0"/>
        <v>0</v>
      </c>
      <c r="J23">
        <f t="shared" si="1"/>
        <v>0</v>
      </c>
      <c r="K23">
        <f t="shared" si="2"/>
        <v>60</v>
      </c>
      <c r="L23">
        <f t="shared" si="3"/>
        <v>0</v>
      </c>
    </row>
    <row r="24" spans="1:16" x14ac:dyDescent="0.25">
      <c r="A24" s="16">
        <f t="shared" si="4"/>
        <v>23</v>
      </c>
      <c r="B24" s="20">
        <v>43190</v>
      </c>
      <c r="C24" s="24">
        <v>0.125</v>
      </c>
      <c r="D24" s="20" t="s">
        <v>8</v>
      </c>
      <c r="E24" s="37" t="s">
        <v>20</v>
      </c>
      <c r="F24" s="34" t="s">
        <v>36</v>
      </c>
      <c r="G24" s="34" t="s">
        <v>37</v>
      </c>
      <c r="H24" s="42">
        <v>60</v>
      </c>
      <c r="I24">
        <f t="shared" si="0"/>
        <v>60</v>
      </c>
      <c r="J24">
        <f t="shared" si="1"/>
        <v>0</v>
      </c>
      <c r="K24">
        <f t="shared" si="2"/>
        <v>0</v>
      </c>
      <c r="L24">
        <f t="shared" si="3"/>
        <v>0</v>
      </c>
    </row>
    <row r="25" spans="1:16" x14ac:dyDescent="0.25">
      <c r="A25" s="16">
        <f t="shared" si="4"/>
        <v>24</v>
      </c>
      <c r="B25" s="20">
        <v>43190</v>
      </c>
      <c r="C25" s="24">
        <v>0.13541666666666666</v>
      </c>
      <c r="D25" s="20" t="s">
        <v>9</v>
      </c>
      <c r="E25" s="37" t="s">
        <v>20</v>
      </c>
      <c r="F25" s="34" t="s">
        <v>29</v>
      </c>
      <c r="G25" s="51" t="s">
        <v>17</v>
      </c>
      <c r="H25" s="42">
        <v>60</v>
      </c>
      <c r="I25">
        <f t="shared" si="0"/>
        <v>0</v>
      </c>
      <c r="J25">
        <f t="shared" si="1"/>
        <v>60</v>
      </c>
      <c r="K25">
        <f t="shared" si="2"/>
        <v>0</v>
      </c>
      <c r="L25">
        <f t="shared" si="3"/>
        <v>0</v>
      </c>
    </row>
    <row r="26" spans="1:16" x14ac:dyDescent="0.25">
      <c r="A26" s="31">
        <f t="shared" si="4"/>
        <v>25</v>
      </c>
      <c r="B26" s="20">
        <v>43190</v>
      </c>
      <c r="C26" s="33">
        <v>0.13541666666666666</v>
      </c>
      <c r="D26" s="32" t="s">
        <v>10</v>
      </c>
      <c r="E26" s="54" t="s">
        <v>16</v>
      </c>
      <c r="F26" s="52" t="s">
        <v>25</v>
      </c>
      <c r="G26" s="52" t="s">
        <v>26</v>
      </c>
      <c r="H26" s="56">
        <v>90</v>
      </c>
      <c r="I26">
        <f t="shared" si="0"/>
        <v>0</v>
      </c>
      <c r="J26">
        <f t="shared" si="1"/>
        <v>0</v>
      </c>
      <c r="K26">
        <f t="shared" si="2"/>
        <v>90</v>
      </c>
      <c r="L26">
        <f t="shared" si="3"/>
        <v>0</v>
      </c>
    </row>
    <row r="27" spans="1:16" x14ac:dyDescent="0.25">
      <c r="A27" s="31">
        <f t="shared" si="4"/>
        <v>26</v>
      </c>
      <c r="B27" s="20">
        <v>43190</v>
      </c>
      <c r="C27" s="33">
        <v>0.16666666666666666</v>
      </c>
      <c r="D27" s="32" t="s">
        <v>8</v>
      </c>
      <c r="E27" s="54" t="s">
        <v>18</v>
      </c>
      <c r="F27" s="52" t="s">
        <v>25</v>
      </c>
      <c r="G27" s="52" t="s">
        <v>26</v>
      </c>
      <c r="H27" s="56">
        <v>90</v>
      </c>
      <c r="I27">
        <f t="shared" si="0"/>
        <v>90</v>
      </c>
      <c r="J27">
        <f t="shared" si="1"/>
        <v>0</v>
      </c>
      <c r="K27">
        <f t="shared" si="2"/>
        <v>0</v>
      </c>
      <c r="L27">
        <f t="shared" si="3"/>
        <v>0</v>
      </c>
    </row>
    <row r="28" spans="1:16" x14ac:dyDescent="0.25">
      <c r="A28" s="31">
        <f t="shared" si="4"/>
        <v>27</v>
      </c>
      <c r="B28" s="20">
        <v>43190</v>
      </c>
      <c r="C28" s="33">
        <v>0.17708333333333334</v>
      </c>
      <c r="D28" s="32" t="s">
        <v>9</v>
      </c>
      <c r="E28" s="54" t="s">
        <v>19</v>
      </c>
      <c r="F28" s="52" t="s">
        <v>25</v>
      </c>
      <c r="G28" s="52" t="s">
        <v>26</v>
      </c>
      <c r="H28" s="56">
        <v>90</v>
      </c>
      <c r="I28">
        <f t="shared" si="0"/>
        <v>0</v>
      </c>
      <c r="J28">
        <f t="shared" si="1"/>
        <v>90</v>
      </c>
      <c r="K28">
        <f t="shared" si="2"/>
        <v>0</v>
      </c>
      <c r="L28">
        <f t="shared" si="3"/>
        <v>0</v>
      </c>
    </row>
    <row r="29" spans="1:16" x14ac:dyDescent="0.25">
      <c r="A29" s="31">
        <f t="shared" si="4"/>
        <v>28</v>
      </c>
      <c r="B29" s="20">
        <v>43190</v>
      </c>
      <c r="C29" s="33">
        <v>0.22916666666666666</v>
      </c>
      <c r="D29" s="32" t="s">
        <v>8</v>
      </c>
      <c r="E29" s="54" t="s">
        <v>20</v>
      </c>
      <c r="F29" s="52" t="s">
        <v>25</v>
      </c>
      <c r="G29" s="52" t="s">
        <v>26</v>
      </c>
      <c r="H29" s="56">
        <v>90</v>
      </c>
      <c r="I29">
        <f t="shared" si="0"/>
        <v>90</v>
      </c>
      <c r="J29">
        <f t="shared" si="1"/>
        <v>0</v>
      </c>
      <c r="K29">
        <f t="shared" si="2"/>
        <v>0</v>
      </c>
      <c r="L29">
        <f t="shared" si="3"/>
        <v>0</v>
      </c>
    </row>
    <row r="30" spans="1:16" hidden="1" x14ac:dyDescent="0.25"/>
    <row r="31" spans="1:16" hidden="1" x14ac:dyDescent="0.25">
      <c r="G31" s="58" t="s">
        <v>21</v>
      </c>
      <c r="H31" s="17"/>
      <c r="I31" s="2"/>
      <c r="J31" s="2"/>
      <c r="K31" s="2"/>
      <c r="L31" s="2"/>
      <c r="M31" s="2"/>
      <c r="N31" s="2"/>
      <c r="O31" s="2"/>
      <c r="P31" s="2" t="e">
        <f>SUM(#REF!)</f>
        <v>#REF!</v>
      </c>
    </row>
    <row r="32" spans="1:16" x14ac:dyDescent="0.25">
      <c r="H32" s="13" t="s">
        <v>27</v>
      </c>
    </row>
  </sheetData>
  <autoFilter ref="A1:P29" xr:uid="{00000000-0009-0000-0000-000000000000}"/>
  <pageMargins left="0.25" right="0.25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workbookViewId="0">
      <selection activeCell="F17" sqref="F17"/>
    </sheetView>
  </sheetViews>
  <sheetFormatPr defaultColWidth="9.140625" defaultRowHeight="15.75" x14ac:dyDescent="0.25"/>
  <cols>
    <col min="1" max="1" width="8.28515625" style="4" bestFit="1" customWidth="1"/>
    <col min="2" max="2" width="22.5703125" style="4" bestFit="1" customWidth="1"/>
    <col min="3" max="3" width="6" style="4" bestFit="1" customWidth="1"/>
    <col min="4" max="4" width="6.5703125" style="4" bestFit="1" customWidth="1"/>
    <col min="5" max="5" width="8.5703125" style="4" bestFit="1" customWidth="1"/>
    <col min="6" max="7" width="26.42578125" style="4" bestFit="1" customWidth="1"/>
    <col min="8" max="8" width="9" style="4" bestFit="1" customWidth="1"/>
    <col min="9" max="16" width="0" style="4" hidden="1" customWidth="1"/>
    <col min="17" max="16384" width="9.140625" style="4"/>
  </cols>
  <sheetData>
    <row r="1" spans="1:17" s="3" customFormat="1" x14ac:dyDescent="0.25">
      <c r="A1" s="6" t="s">
        <v>0</v>
      </c>
      <c r="B1" s="7" t="s">
        <v>1</v>
      </c>
      <c r="C1" s="8" t="s">
        <v>2</v>
      </c>
      <c r="D1" s="7" t="s">
        <v>3</v>
      </c>
      <c r="E1" s="6" t="s">
        <v>4</v>
      </c>
      <c r="F1" s="36" t="s">
        <v>5</v>
      </c>
      <c r="G1" s="36" t="s">
        <v>6</v>
      </c>
      <c r="H1" s="6" t="s">
        <v>7</v>
      </c>
    </row>
    <row r="2" spans="1:17" x14ac:dyDescent="0.25">
      <c r="A2" s="15">
        <v>1</v>
      </c>
      <c r="B2" s="19">
        <v>43189</v>
      </c>
      <c r="C2" s="23">
        <v>0.33333333333333331</v>
      </c>
      <c r="D2" s="19" t="s">
        <v>10</v>
      </c>
      <c r="E2" s="35" t="s">
        <v>16</v>
      </c>
      <c r="F2" s="34" t="s">
        <v>35</v>
      </c>
      <c r="G2" s="34" t="s">
        <v>30</v>
      </c>
      <c r="H2" s="40">
        <v>60</v>
      </c>
    </row>
    <row r="3" spans="1:17" x14ac:dyDescent="0.25">
      <c r="A3" s="15">
        <f>A2+1</f>
        <v>2</v>
      </c>
      <c r="B3" s="19">
        <v>43189</v>
      </c>
      <c r="C3" s="23">
        <v>0.34375</v>
      </c>
      <c r="D3" s="19" t="s">
        <v>8</v>
      </c>
      <c r="E3" s="35" t="s">
        <v>16</v>
      </c>
      <c r="F3" s="34" t="s">
        <v>36</v>
      </c>
      <c r="G3" s="34" t="s">
        <v>33</v>
      </c>
      <c r="H3" s="40">
        <v>60</v>
      </c>
    </row>
    <row r="4" spans="1:17" s="26" customFormat="1" ht="15" x14ac:dyDescent="0.25">
      <c r="A4" s="16">
        <v>9</v>
      </c>
      <c r="B4" s="19">
        <v>43189</v>
      </c>
      <c r="C4" s="24">
        <v>0.5</v>
      </c>
      <c r="D4" s="20" t="s">
        <v>10</v>
      </c>
      <c r="E4" s="37" t="s">
        <v>16</v>
      </c>
      <c r="F4" s="34" t="s">
        <v>36</v>
      </c>
      <c r="G4" s="34" t="s">
        <v>35</v>
      </c>
      <c r="H4" s="42">
        <v>60</v>
      </c>
      <c r="I4" s="26">
        <f t="shared" ref="I4:I8" si="0">IF(D4="CTC",H4,0)</f>
        <v>0</v>
      </c>
      <c r="J4" s="26">
        <f t="shared" ref="J4:J8" si="1">IF(D4="HEO",H4,0)</f>
        <v>0</v>
      </c>
      <c r="K4" s="26">
        <f>IF(D4="Scotia",H4,0)</f>
        <v>60</v>
      </c>
      <c r="L4" s="26">
        <f>IF(D4="Potvin",H4,0)</f>
        <v>0</v>
      </c>
    </row>
    <row r="5" spans="1:17" customFormat="1" ht="15" x14ac:dyDescent="0.25">
      <c r="A5" s="16">
        <v>10</v>
      </c>
      <c r="B5" s="19">
        <v>43189</v>
      </c>
      <c r="C5" s="24">
        <v>0.51041666666666663</v>
      </c>
      <c r="D5" s="16" t="s">
        <v>8</v>
      </c>
      <c r="E5" s="37" t="s">
        <v>16</v>
      </c>
      <c r="F5" s="34" t="s">
        <v>33</v>
      </c>
      <c r="G5" s="34" t="s">
        <v>30</v>
      </c>
      <c r="H5" s="42">
        <v>60</v>
      </c>
      <c r="I5">
        <f t="shared" si="0"/>
        <v>60</v>
      </c>
      <c r="J5">
        <f t="shared" si="1"/>
        <v>0</v>
      </c>
      <c r="K5">
        <f t="shared" ref="K5:K8" si="2">IF(D5="Scotia",H5,0)</f>
        <v>0</v>
      </c>
      <c r="L5">
        <f t="shared" ref="L5:L8" si="3">IF(D5="Potvin",H5,0)</f>
        <v>0</v>
      </c>
    </row>
    <row r="6" spans="1:17" customFormat="1" ht="15" x14ac:dyDescent="0.25">
      <c r="A6" s="16">
        <v>17</v>
      </c>
      <c r="B6" s="20">
        <v>43190</v>
      </c>
      <c r="C6" s="24">
        <v>0.5</v>
      </c>
      <c r="D6" s="16" t="s">
        <v>8</v>
      </c>
      <c r="E6" s="37" t="s">
        <v>16</v>
      </c>
      <c r="F6" s="34" t="s">
        <v>35</v>
      </c>
      <c r="G6" s="34" t="s">
        <v>33</v>
      </c>
      <c r="H6" s="42">
        <v>60</v>
      </c>
      <c r="I6">
        <f t="shared" si="0"/>
        <v>60</v>
      </c>
      <c r="J6">
        <f t="shared" si="1"/>
        <v>0</v>
      </c>
      <c r="K6">
        <f t="shared" si="2"/>
        <v>0</v>
      </c>
      <c r="L6">
        <f t="shared" si="3"/>
        <v>0</v>
      </c>
    </row>
    <row r="7" spans="1:17" customFormat="1" ht="15" x14ac:dyDescent="0.25">
      <c r="A7" s="16">
        <v>18</v>
      </c>
      <c r="B7" s="20">
        <v>43190</v>
      </c>
      <c r="C7" s="24">
        <v>4.1666666666666664E-2</v>
      </c>
      <c r="D7" s="20" t="s">
        <v>8</v>
      </c>
      <c r="E7" s="37" t="s">
        <v>16</v>
      </c>
      <c r="F7" s="34" t="s">
        <v>30</v>
      </c>
      <c r="G7" s="34" t="s">
        <v>36</v>
      </c>
      <c r="H7" s="42">
        <v>60</v>
      </c>
      <c r="I7">
        <f t="shared" si="0"/>
        <v>60</v>
      </c>
      <c r="J7">
        <f t="shared" si="1"/>
        <v>0</v>
      </c>
      <c r="K7">
        <f t="shared" si="2"/>
        <v>0</v>
      </c>
      <c r="L7">
        <f t="shared" si="3"/>
        <v>0</v>
      </c>
    </row>
    <row r="8" spans="1:17" customFormat="1" ht="15" x14ac:dyDescent="0.25">
      <c r="A8" s="31">
        <v>25</v>
      </c>
      <c r="B8" s="20">
        <v>43190</v>
      </c>
      <c r="C8" s="33">
        <v>0.13541666666666666</v>
      </c>
      <c r="D8" s="32" t="s">
        <v>10</v>
      </c>
      <c r="E8" s="54" t="s">
        <v>16</v>
      </c>
      <c r="F8" s="52" t="s">
        <v>25</v>
      </c>
      <c r="G8" s="52" t="s">
        <v>26</v>
      </c>
      <c r="H8" s="56">
        <v>90</v>
      </c>
      <c r="I8">
        <f t="shared" si="0"/>
        <v>0</v>
      </c>
      <c r="J8">
        <f t="shared" si="1"/>
        <v>0</v>
      </c>
      <c r="K8">
        <f t="shared" si="2"/>
        <v>90</v>
      </c>
      <c r="L8">
        <f t="shared" si="3"/>
        <v>0</v>
      </c>
    </row>
    <row r="10" spans="1:17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17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topLeftCell="B1" workbookViewId="0">
      <selection activeCell="G16" sqref="G16"/>
    </sheetView>
  </sheetViews>
  <sheetFormatPr defaultColWidth="9.140625" defaultRowHeight="15.75" x14ac:dyDescent="0.25"/>
  <cols>
    <col min="1" max="1" width="8.28515625" style="4" bestFit="1" customWidth="1"/>
    <col min="2" max="2" width="22.5703125" style="4" bestFit="1" customWidth="1"/>
    <col min="3" max="3" width="6" style="4" bestFit="1" customWidth="1"/>
    <col min="4" max="4" width="6.5703125" style="4" bestFit="1" customWidth="1"/>
    <col min="5" max="5" width="8.5703125" style="4" bestFit="1" customWidth="1"/>
    <col min="6" max="7" width="26.42578125" style="4" bestFit="1" customWidth="1"/>
    <col min="8" max="8" width="9" style="4" bestFit="1" customWidth="1"/>
    <col min="9" max="16" width="0" style="4" hidden="1" customWidth="1"/>
    <col min="17" max="16384" width="9.140625" style="4"/>
  </cols>
  <sheetData>
    <row r="1" spans="1:17" s="5" customFormat="1" x14ac:dyDescent="0.25">
      <c r="A1" s="9" t="s">
        <v>0</v>
      </c>
      <c r="B1" s="10" t="s">
        <v>1</v>
      </c>
      <c r="C1" s="11" t="s">
        <v>2</v>
      </c>
      <c r="D1" s="10" t="s">
        <v>3</v>
      </c>
      <c r="E1" s="9" t="s">
        <v>4</v>
      </c>
      <c r="F1" s="44" t="s">
        <v>5</v>
      </c>
      <c r="G1" s="44" t="s">
        <v>6</v>
      </c>
      <c r="H1" s="9" t="s">
        <v>7</v>
      </c>
    </row>
    <row r="2" spans="1:17" customFormat="1" ht="15" x14ac:dyDescent="0.25">
      <c r="A2" s="15">
        <v>3</v>
      </c>
      <c r="B2" s="19">
        <v>43189</v>
      </c>
      <c r="C2" s="23">
        <v>0.375</v>
      </c>
      <c r="D2" s="19" t="s">
        <v>10</v>
      </c>
      <c r="E2" s="35" t="s">
        <v>18</v>
      </c>
      <c r="F2" s="34" t="s">
        <v>32</v>
      </c>
      <c r="G2" s="34" t="s">
        <v>34</v>
      </c>
      <c r="H2" s="40">
        <v>60</v>
      </c>
      <c r="I2">
        <f t="shared" ref="I2:I8" si="0">IF(D2="CTC",H2,0)</f>
        <v>0</v>
      </c>
      <c r="J2">
        <f t="shared" ref="J2:J8" si="1">IF(D2="HEO",H2,0)</f>
        <v>0</v>
      </c>
      <c r="K2">
        <f t="shared" ref="K2:K8" si="2">IF(D2="Scotia",H2,0)</f>
        <v>60</v>
      </c>
      <c r="L2">
        <f t="shared" ref="L2:L8" si="3">IF(D2="Potvin",H2,0)</f>
        <v>0</v>
      </c>
    </row>
    <row r="3" spans="1:17" customFormat="1" ht="15" x14ac:dyDescent="0.25">
      <c r="A3" s="15">
        <v>4</v>
      </c>
      <c r="B3" s="19">
        <v>43189</v>
      </c>
      <c r="C3" s="23">
        <v>0.38541666666666669</v>
      </c>
      <c r="D3" s="19" t="s">
        <v>8</v>
      </c>
      <c r="E3" s="35" t="s">
        <v>18</v>
      </c>
      <c r="F3" s="34" t="s">
        <v>38</v>
      </c>
      <c r="G3" s="34" t="s">
        <v>33</v>
      </c>
      <c r="H3" s="40">
        <v>60</v>
      </c>
      <c r="I3">
        <f t="shared" si="0"/>
        <v>60</v>
      </c>
      <c r="J3">
        <f t="shared" si="1"/>
        <v>0</v>
      </c>
      <c r="K3">
        <f t="shared" si="2"/>
        <v>0</v>
      </c>
      <c r="L3">
        <f t="shared" si="3"/>
        <v>0</v>
      </c>
    </row>
    <row r="4" spans="1:17" customFormat="1" ht="15" x14ac:dyDescent="0.25">
      <c r="A4" s="16">
        <v>11</v>
      </c>
      <c r="B4" s="19">
        <v>43189</v>
      </c>
      <c r="C4" s="24">
        <v>4.1666666666666664E-2</v>
      </c>
      <c r="D4" s="20" t="s">
        <v>10</v>
      </c>
      <c r="E4" s="37" t="s">
        <v>18</v>
      </c>
      <c r="F4" s="34" t="s">
        <v>38</v>
      </c>
      <c r="G4" s="34" t="s">
        <v>32</v>
      </c>
      <c r="H4" s="42">
        <v>60</v>
      </c>
      <c r="I4">
        <f t="shared" si="0"/>
        <v>0</v>
      </c>
      <c r="J4">
        <f t="shared" si="1"/>
        <v>0</v>
      </c>
      <c r="K4">
        <f t="shared" si="2"/>
        <v>60</v>
      </c>
      <c r="L4">
        <f t="shared" si="3"/>
        <v>0</v>
      </c>
    </row>
    <row r="5" spans="1:17" customFormat="1" ht="15" x14ac:dyDescent="0.25">
      <c r="A5" s="16">
        <v>12</v>
      </c>
      <c r="B5" s="19">
        <v>43189</v>
      </c>
      <c r="C5" s="24">
        <v>5.2083333333333336E-2</v>
      </c>
      <c r="D5" s="20" t="s">
        <v>8</v>
      </c>
      <c r="E5" s="37" t="s">
        <v>18</v>
      </c>
      <c r="F5" s="34" t="s">
        <v>33</v>
      </c>
      <c r="G5" s="34" t="s">
        <v>34</v>
      </c>
      <c r="H5" s="42">
        <v>60</v>
      </c>
      <c r="I5">
        <f t="shared" si="0"/>
        <v>60</v>
      </c>
      <c r="J5">
        <f t="shared" si="1"/>
        <v>0</v>
      </c>
      <c r="K5">
        <f t="shared" si="2"/>
        <v>0</v>
      </c>
      <c r="L5">
        <f t="shared" si="3"/>
        <v>0</v>
      </c>
    </row>
    <row r="6" spans="1:17" customFormat="1" ht="15" x14ac:dyDescent="0.25">
      <c r="A6" s="16">
        <v>19</v>
      </c>
      <c r="B6" s="20">
        <v>43190</v>
      </c>
      <c r="C6" s="24">
        <v>5.2083333333333336E-2</v>
      </c>
      <c r="D6" s="20" t="s">
        <v>9</v>
      </c>
      <c r="E6" s="37" t="s">
        <v>18</v>
      </c>
      <c r="F6" s="34" t="s">
        <v>32</v>
      </c>
      <c r="G6" s="34" t="s">
        <v>33</v>
      </c>
      <c r="H6" s="42">
        <v>60</v>
      </c>
      <c r="I6">
        <f t="shared" si="0"/>
        <v>0</v>
      </c>
      <c r="J6">
        <f t="shared" si="1"/>
        <v>60</v>
      </c>
      <c r="K6">
        <f t="shared" si="2"/>
        <v>0</v>
      </c>
      <c r="L6">
        <f t="shared" si="3"/>
        <v>0</v>
      </c>
    </row>
    <row r="7" spans="1:17" customFormat="1" ht="15" x14ac:dyDescent="0.25">
      <c r="A7" s="16">
        <v>20</v>
      </c>
      <c r="B7" s="20">
        <v>43190</v>
      </c>
      <c r="C7" s="24">
        <v>8.3333333333333329E-2</v>
      </c>
      <c r="D7" s="20" t="s">
        <v>8</v>
      </c>
      <c r="E7" s="37" t="s">
        <v>18</v>
      </c>
      <c r="F7" s="34" t="s">
        <v>34</v>
      </c>
      <c r="G7" s="34" t="s">
        <v>38</v>
      </c>
      <c r="H7" s="42">
        <v>60</v>
      </c>
      <c r="I7">
        <f t="shared" si="0"/>
        <v>60</v>
      </c>
      <c r="J7">
        <f t="shared" si="1"/>
        <v>0</v>
      </c>
      <c r="K7">
        <f t="shared" si="2"/>
        <v>0</v>
      </c>
      <c r="L7">
        <f t="shared" si="3"/>
        <v>0</v>
      </c>
    </row>
    <row r="8" spans="1:17" customFormat="1" ht="15" x14ac:dyDescent="0.25">
      <c r="A8" s="31">
        <v>26</v>
      </c>
      <c r="B8" s="20">
        <v>43190</v>
      </c>
      <c r="C8" s="33">
        <v>0.16666666666666666</v>
      </c>
      <c r="D8" s="32" t="s">
        <v>8</v>
      </c>
      <c r="E8" s="54" t="s">
        <v>18</v>
      </c>
      <c r="F8" s="52" t="s">
        <v>25</v>
      </c>
      <c r="G8" s="52" t="s">
        <v>26</v>
      </c>
      <c r="H8" s="56">
        <v>90</v>
      </c>
      <c r="I8">
        <f t="shared" si="0"/>
        <v>90</v>
      </c>
      <c r="J8">
        <f t="shared" si="1"/>
        <v>0</v>
      </c>
      <c r="K8">
        <f t="shared" si="2"/>
        <v>0</v>
      </c>
      <c r="L8">
        <f t="shared" si="3"/>
        <v>0</v>
      </c>
    </row>
    <row r="10" spans="1:17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  <row r="13" spans="1:17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spans="1:17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1:17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17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</row>
    <row r="18" spans="1:17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1:17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</row>
    <row r="20" spans="1:17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</row>
    <row r="21" spans="1:17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7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4" spans="1:17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</row>
    <row r="25" spans="1:17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7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</row>
    <row r="27" spans="1:17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7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7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</row>
    <row r="30" spans="1:17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</row>
    <row r="31" spans="1:17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</row>
    <row r="32" spans="1:17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</row>
    <row r="33" spans="1:17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</row>
    <row r="34" spans="1:17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</row>
    <row r="35" spans="1:17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6" spans="1:17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</row>
    <row r="37" spans="1:17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8"/>
  <sheetViews>
    <sheetView workbookViewId="0">
      <selection activeCell="G14" sqref="G14"/>
    </sheetView>
  </sheetViews>
  <sheetFormatPr defaultColWidth="9.140625" defaultRowHeight="15.75" x14ac:dyDescent="0.25"/>
  <cols>
    <col min="1" max="1" width="8.28515625" style="4" bestFit="1" customWidth="1"/>
    <col min="2" max="2" width="22.5703125" style="4" bestFit="1" customWidth="1"/>
    <col min="3" max="3" width="6" style="4" bestFit="1" customWidth="1"/>
    <col min="4" max="4" width="6.5703125" style="4" bestFit="1" customWidth="1"/>
    <col min="5" max="5" width="8.5703125" style="4" bestFit="1" customWidth="1"/>
    <col min="6" max="7" width="19.5703125" style="4" bestFit="1" customWidth="1"/>
    <col min="8" max="8" width="9" style="4" bestFit="1" customWidth="1"/>
    <col min="9" max="16" width="0" style="4" hidden="1" customWidth="1"/>
    <col min="17" max="16384" width="9.140625" style="4"/>
  </cols>
  <sheetData>
    <row r="1" spans="1:18" s="5" customFormat="1" x14ac:dyDescent="0.25">
      <c r="A1" s="9" t="s">
        <v>0</v>
      </c>
      <c r="B1" s="10" t="s">
        <v>1</v>
      </c>
      <c r="C1" s="11" t="s">
        <v>2</v>
      </c>
      <c r="D1" s="10" t="s">
        <v>3</v>
      </c>
      <c r="E1" s="9" t="s">
        <v>4</v>
      </c>
      <c r="F1" s="44" t="s">
        <v>5</v>
      </c>
      <c r="G1" s="44" t="s">
        <v>6</v>
      </c>
      <c r="H1" s="9" t="s">
        <v>7</v>
      </c>
    </row>
    <row r="2" spans="1:18" customFormat="1" ht="15" x14ac:dyDescent="0.25">
      <c r="A2" s="15">
        <v>5</v>
      </c>
      <c r="B2" s="19">
        <v>43189</v>
      </c>
      <c r="C2" s="23">
        <v>0.41666666666666669</v>
      </c>
      <c r="D2" s="19" t="s">
        <v>10</v>
      </c>
      <c r="E2" s="35" t="s">
        <v>19</v>
      </c>
      <c r="F2" s="34" t="s">
        <v>31</v>
      </c>
      <c r="G2" s="34" t="s">
        <v>29</v>
      </c>
      <c r="H2" s="40">
        <v>60</v>
      </c>
      <c r="I2">
        <f t="shared" ref="I2:I8" si="0">IF(D2="CTC",H2,0)</f>
        <v>0</v>
      </c>
      <c r="J2">
        <f t="shared" ref="J2:J8" si="1">IF(D2="HEO",H2,0)</f>
        <v>0</v>
      </c>
      <c r="K2">
        <f t="shared" ref="K2:K8" si="2">IF(D2="Scotia",H2,0)</f>
        <v>60</v>
      </c>
      <c r="L2">
        <f t="shared" ref="L2:L8" si="3">IF(D2="Potvin",H2,0)</f>
        <v>0</v>
      </c>
    </row>
    <row r="3" spans="1:18" customFormat="1" ht="15" x14ac:dyDescent="0.25">
      <c r="A3" s="15">
        <v>6</v>
      </c>
      <c r="B3" s="19">
        <v>43189</v>
      </c>
      <c r="C3" s="23">
        <v>0.42708333333333331</v>
      </c>
      <c r="D3" s="19" t="s">
        <v>8</v>
      </c>
      <c r="E3" s="35" t="s">
        <v>19</v>
      </c>
      <c r="F3" s="34" t="s">
        <v>39</v>
      </c>
      <c r="G3" s="34" t="s">
        <v>33</v>
      </c>
      <c r="H3" s="40">
        <v>60</v>
      </c>
      <c r="I3">
        <f t="shared" si="0"/>
        <v>60</v>
      </c>
      <c r="J3">
        <f t="shared" si="1"/>
        <v>0</v>
      </c>
      <c r="K3">
        <f t="shared" si="2"/>
        <v>0</v>
      </c>
      <c r="L3">
        <f t="shared" si="3"/>
        <v>0</v>
      </c>
    </row>
    <row r="4" spans="1:18" customFormat="1" ht="15" x14ac:dyDescent="0.25">
      <c r="A4" s="16">
        <v>13</v>
      </c>
      <c r="B4" s="19">
        <v>43189</v>
      </c>
      <c r="C4" s="24">
        <v>8.3333333333333329E-2</v>
      </c>
      <c r="D4" s="20" t="s">
        <v>10</v>
      </c>
      <c r="E4" s="37" t="s">
        <v>19</v>
      </c>
      <c r="F4" s="34" t="s">
        <v>39</v>
      </c>
      <c r="G4" s="34" t="s">
        <v>31</v>
      </c>
      <c r="H4" s="42">
        <v>60</v>
      </c>
      <c r="I4">
        <f t="shared" si="0"/>
        <v>0</v>
      </c>
      <c r="J4">
        <f t="shared" si="1"/>
        <v>0</v>
      </c>
      <c r="K4">
        <f t="shared" si="2"/>
        <v>60</v>
      </c>
      <c r="L4">
        <f t="shared" si="3"/>
        <v>0</v>
      </c>
    </row>
    <row r="5" spans="1:18" customFormat="1" ht="15" x14ac:dyDescent="0.25">
      <c r="A5" s="16">
        <v>14</v>
      </c>
      <c r="B5" s="19">
        <v>43189</v>
      </c>
      <c r="C5" s="24">
        <v>9.375E-2</v>
      </c>
      <c r="D5" s="20" t="s">
        <v>8</v>
      </c>
      <c r="E5" s="37" t="s">
        <v>19</v>
      </c>
      <c r="F5" s="34" t="s">
        <v>33</v>
      </c>
      <c r="G5" s="34" t="s">
        <v>29</v>
      </c>
      <c r="H5" s="42">
        <v>60</v>
      </c>
      <c r="I5">
        <f t="shared" si="0"/>
        <v>60</v>
      </c>
      <c r="J5">
        <f t="shared" si="1"/>
        <v>0</v>
      </c>
      <c r="K5">
        <f t="shared" si="2"/>
        <v>0</v>
      </c>
      <c r="L5">
        <f t="shared" si="3"/>
        <v>0</v>
      </c>
    </row>
    <row r="6" spans="1:18" customFormat="1" ht="15" x14ac:dyDescent="0.25">
      <c r="A6" s="16">
        <v>21</v>
      </c>
      <c r="B6" s="20">
        <v>43190</v>
      </c>
      <c r="C6" s="24">
        <v>9.375E-2</v>
      </c>
      <c r="D6" s="20" t="s">
        <v>9</v>
      </c>
      <c r="E6" s="37" t="s">
        <v>19</v>
      </c>
      <c r="F6" s="34" t="s">
        <v>31</v>
      </c>
      <c r="G6" s="34" t="s">
        <v>33</v>
      </c>
      <c r="H6" s="42">
        <v>60</v>
      </c>
      <c r="I6">
        <f t="shared" si="0"/>
        <v>0</v>
      </c>
      <c r="J6">
        <f t="shared" si="1"/>
        <v>60</v>
      </c>
      <c r="K6">
        <f t="shared" si="2"/>
        <v>0</v>
      </c>
      <c r="L6">
        <f t="shared" si="3"/>
        <v>0</v>
      </c>
    </row>
    <row r="7" spans="1:18" customFormat="1" ht="15" x14ac:dyDescent="0.25">
      <c r="A7" s="16">
        <v>22</v>
      </c>
      <c r="B7" s="20">
        <v>43190</v>
      </c>
      <c r="C7" s="24">
        <v>9.375E-2</v>
      </c>
      <c r="D7" s="20" t="s">
        <v>10</v>
      </c>
      <c r="E7" s="37" t="s">
        <v>19</v>
      </c>
      <c r="F7" s="34" t="s">
        <v>29</v>
      </c>
      <c r="G7" s="34" t="s">
        <v>39</v>
      </c>
      <c r="H7" s="42">
        <v>60</v>
      </c>
      <c r="I7">
        <f t="shared" si="0"/>
        <v>0</v>
      </c>
      <c r="J7">
        <f t="shared" si="1"/>
        <v>0</v>
      </c>
      <c r="K7">
        <f t="shared" si="2"/>
        <v>60</v>
      </c>
      <c r="L7">
        <f t="shared" si="3"/>
        <v>0</v>
      </c>
    </row>
    <row r="8" spans="1:18" customFormat="1" ht="15" x14ac:dyDescent="0.25">
      <c r="A8" s="31">
        <v>27</v>
      </c>
      <c r="B8" s="20">
        <v>43190</v>
      </c>
      <c r="C8" s="33">
        <v>0.17708333333333334</v>
      </c>
      <c r="D8" s="32" t="s">
        <v>9</v>
      </c>
      <c r="E8" s="54" t="s">
        <v>19</v>
      </c>
      <c r="F8" s="52" t="s">
        <v>25</v>
      </c>
      <c r="G8" s="52" t="s">
        <v>26</v>
      </c>
      <c r="H8" s="56">
        <v>90</v>
      </c>
      <c r="I8">
        <f t="shared" si="0"/>
        <v>0</v>
      </c>
      <c r="J8">
        <f t="shared" si="1"/>
        <v>90</v>
      </c>
      <c r="K8">
        <f t="shared" si="2"/>
        <v>0</v>
      </c>
      <c r="L8">
        <f t="shared" si="3"/>
        <v>0</v>
      </c>
    </row>
    <row r="10" spans="1:18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8"/>
  <sheetViews>
    <sheetView workbookViewId="0">
      <selection activeCell="G14" sqref="G14"/>
    </sheetView>
  </sheetViews>
  <sheetFormatPr defaultColWidth="9.140625" defaultRowHeight="15.75" x14ac:dyDescent="0.25"/>
  <cols>
    <col min="1" max="1" width="8.28515625" style="4" bestFit="1" customWidth="1"/>
    <col min="2" max="2" width="22.5703125" style="4" bestFit="1" customWidth="1"/>
    <col min="3" max="3" width="6" style="4" bestFit="1" customWidth="1"/>
    <col min="4" max="4" width="6.5703125" style="4" bestFit="1" customWidth="1"/>
    <col min="5" max="5" width="8.5703125" style="4" bestFit="1" customWidth="1"/>
    <col min="6" max="7" width="22.5703125" style="4" bestFit="1" customWidth="1"/>
    <col min="8" max="8" width="9" style="4" bestFit="1" customWidth="1"/>
    <col min="9" max="16" width="0" style="4" hidden="1" customWidth="1"/>
    <col min="17" max="16384" width="9.140625" style="4"/>
  </cols>
  <sheetData>
    <row r="1" spans="1:18" s="5" customFormat="1" x14ac:dyDescent="0.25">
      <c r="A1" s="9" t="s">
        <v>0</v>
      </c>
      <c r="B1" s="10" t="s">
        <v>1</v>
      </c>
      <c r="C1" s="11" t="s">
        <v>2</v>
      </c>
      <c r="D1" s="10" t="s">
        <v>3</v>
      </c>
      <c r="E1" s="9" t="s">
        <v>4</v>
      </c>
      <c r="F1" s="9" t="s">
        <v>5</v>
      </c>
      <c r="G1" s="44" t="s">
        <v>6</v>
      </c>
      <c r="H1" s="9" t="s">
        <v>7</v>
      </c>
    </row>
    <row r="2" spans="1:18" customFormat="1" ht="15" x14ac:dyDescent="0.25">
      <c r="A2" s="27">
        <v>7</v>
      </c>
      <c r="B2" s="19">
        <v>43189</v>
      </c>
      <c r="C2" s="29">
        <v>0.45833333333333331</v>
      </c>
      <c r="D2" s="28" t="s">
        <v>10</v>
      </c>
      <c r="E2" s="27" t="s">
        <v>20</v>
      </c>
      <c r="F2" t="s">
        <v>36</v>
      </c>
      <c r="G2" s="38" t="s">
        <v>29</v>
      </c>
      <c r="H2" s="49">
        <v>60</v>
      </c>
      <c r="I2">
        <f t="shared" ref="I2:I8" si="0">IF(D2="CTC",H2,0)</f>
        <v>0</v>
      </c>
      <c r="J2">
        <f t="shared" ref="J2:J8" si="1">IF(D2="HEO",H2,0)</f>
        <v>0</v>
      </c>
      <c r="K2">
        <f t="shared" ref="K2:K8" si="2">IF(D2="Scotia",H2,0)</f>
        <v>60</v>
      </c>
      <c r="L2">
        <f t="shared" ref="L2:L8" si="3">IF(D2="Potvin",H2,0)</f>
        <v>0</v>
      </c>
    </row>
    <row r="3" spans="1:18" s="26" customFormat="1" ht="15" x14ac:dyDescent="0.25">
      <c r="A3" s="16">
        <v>8</v>
      </c>
      <c r="B3" s="19">
        <v>43189</v>
      </c>
      <c r="C3" s="24">
        <v>0.46875</v>
      </c>
      <c r="D3" s="20" t="s">
        <v>8</v>
      </c>
      <c r="E3" s="16" t="s">
        <v>20</v>
      </c>
      <c r="F3" s="45" t="s">
        <v>17</v>
      </c>
      <c r="G3" s="38" t="s">
        <v>37</v>
      </c>
      <c r="H3" s="42">
        <v>60</v>
      </c>
      <c r="I3" s="26">
        <f t="shared" si="0"/>
        <v>60</v>
      </c>
      <c r="J3" s="26">
        <f t="shared" si="1"/>
        <v>0</v>
      </c>
      <c r="K3" s="26">
        <f t="shared" si="2"/>
        <v>0</v>
      </c>
      <c r="L3" s="26">
        <f t="shared" si="3"/>
        <v>0</v>
      </c>
    </row>
    <row r="4" spans="1:18" customFormat="1" ht="15" x14ac:dyDescent="0.25">
      <c r="A4" s="16">
        <v>15</v>
      </c>
      <c r="B4" s="19">
        <v>43189</v>
      </c>
      <c r="C4" s="24">
        <v>0.125</v>
      </c>
      <c r="D4" s="20" t="s">
        <v>10</v>
      </c>
      <c r="E4" s="16" t="s">
        <v>20</v>
      </c>
      <c r="F4" s="41" t="s">
        <v>17</v>
      </c>
      <c r="G4" s="38" t="s">
        <v>36</v>
      </c>
      <c r="H4" s="42">
        <v>60</v>
      </c>
      <c r="I4">
        <f t="shared" si="0"/>
        <v>0</v>
      </c>
      <c r="J4">
        <f t="shared" si="1"/>
        <v>0</v>
      </c>
      <c r="K4">
        <f t="shared" si="2"/>
        <v>60</v>
      </c>
      <c r="L4">
        <f t="shared" si="3"/>
        <v>0</v>
      </c>
    </row>
    <row r="5" spans="1:18" customFormat="1" ht="15" x14ac:dyDescent="0.25">
      <c r="A5" s="16">
        <v>16</v>
      </c>
      <c r="B5" s="19">
        <v>43189</v>
      </c>
      <c r="C5" s="24">
        <v>0.13541666666666666</v>
      </c>
      <c r="D5" s="20" t="s">
        <v>8</v>
      </c>
      <c r="E5" s="37" t="s">
        <v>20</v>
      </c>
      <c r="F5" s="43" t="s">
        <v>37</v>
      </c>
      <c r="G5" s="38" t="s">
        <v>29</v>
      </c>
      <c r="H5" s="42">
        <v>60</v>
      </c>
      <c r="I5">
        <f t="shared" si="0"/>
        <v>60</v>
      </c>
      <c r="J5">
        <f t="shared" si="1"/>
        <v>0</v>
      </c>
      <c r="K5">
        <f t="shared" si="2"/>
        <v>0</v>
      </c>
      <c r="L5">
        <f t="shared" si="3"/>
        <v>0</v>
      </c>
    </row>
    <row r="6" spans="1:18" customFormat="1" ht="15" x14ac:dyDescent="0.25">
      <c r="A6" s="16">
        <v>23</v>
      </c>
      <c r="B6" s="20">
        <v>43190</v>
      </c>
      <c r="C6" s="24">
        <v>0.125</v>
      </c>
      <c r="D6" s="20" t="s">
        <v>8</v>
      </c>
      <c r="E6" s="37" t="s">
        <v>20</v>
      </c>
      <c r="F6" s="34" t="s">
        <v>36</v>
      </c>
      <c r="G6" s="47" t="s">
        <v>37</v>
      </c>
      <c r="H6" s="42">
        <v>60</v>
      </c>
      <c r="I6">
        <f t="shared" si="0"/>
        <v>60</v>
      </c>
      <c r="J6">
        <f t="shared" si="1"/>
        <v>0</v>
      </c>
      <c r="K6">
        <f t="shared" si="2"/>
        <v>0</v>
      </c>
      <c r="L6">
        <f t="shared" si="3"/>
        <v>0</v>
      </c>
    </row>
    <row r="7" spans="1:18" customFormat="1" ht="15" x14ac:dyDescent="0.25">
      <c r="A7" s="16">
        <v>24</v>
      </c>
      <c r="B7" s="20">
        <v>43190</v>
      </c>
      <c r="C7" s="24">
        <v>0.13541666666666666</v>
      </c>
      <c r="D7" s="20" t="s">
        <v>9</v>
      </c>
      <c r="E7" s="37" t="s">
        <v>20</v>
      </c>
      <c r="F7" s="48" t="s">
        <v>29</v>
      </c>
      <c r="G7" s="46" t="s">
        <v>17</v>
      </c>
      <c r="H7" s="16">
        <v>60</v>
      </c>
      <c r="I7">
        <f t="shared" si="0"/>
        <v>0</v>
      </c>
      <c r="J7">
        <f t="shared" si="1"/>
        <v>60</v>
      </c>
      <c r="K7">
        <f t="shared" si="2"/>
        <v>0</v>
      </c>
      <c r="L7">
        <f t="shared" si="3"/>
        <v>0</v>
      </c>
    </row>
    <row r="8" spans="1:18" customFormat="1" ht="15" x14ac:dyDescent="0.25">
      <c r="A8" s="31">
        <v>28</v>
      </c>
      <c r="B8" s="20">
        <v>43190</v>
      </c>
      <c r="C8" s="33">
        <v>0.22916666666666666</v>
      </c>
      <c r="D8" s="32" t="s">
        <v>8</v>
      </c>
      <c r="E8" s="31" t="s">
        <v>20</v>
      </c>
      <c r="F8" s="39" t="s">
        <v>25</v>
      </c>
      <c r="G8" s="12" t="s">
        <v>26</v>
      </c>
      <c r="H8" s="31">
        <v>90</v>
      </c>
      <c r="I8">
        <f t="shared" si="0"/>
        <v>90</v>
      </c>
      <c r="J8">
        <f t="shared" si="1"/>
        <v>0</v>
      </c>
      <c r="K8">
        <f t="shared" si="2"/>
        <v>0</v>
      </c>
      <c r="L8">
        <f t="shared" si="3"/>
        <v>0</v>
      </c>
    </row>
    <row r="10" spans="1:18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</row>
    <row r="11" spans="1:18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</row>
    <row r="12" spans="1:18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18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</row>
    <row r="14" spans="1:18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</row>
    <row r="15" spans="1:18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</row>
    <row r="18" spans="1:18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8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1:18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</row>
    <row r="22" spans="1:18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</row>
    <row r="23" spans="1:18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</row>
    <row r="24" spans="1:18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spans="1:18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18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spans="1:18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spans="1:18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1:18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spans="1:18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spans="1:18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spans="1:18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spans="1:18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spans="1:18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6"/>
  <sheetViews>
    <sheetView workbookViewId="0">
      <selection activeCell="B18" sqref="B18"/>
    </sheetView>
  </sheetViews>
  <sheetFormatPr defaultRowHeight="15" x14ac:dyDescent="0.25"/>
  <cols>
    <col min="1" max="1" width="17.85546875" customWidth="1"/>
    <col min="2" max="2" width="32.5703125" customWidth="1"/>
  </cols>
  <sheetData>
    <row r="1" spans="1:2" x14ac:dyDescent="0.25">
      <c r="A1" s="1" t="s">
        <v>16</v>
      </c>
      <c r="B1" s="1" t="s">
        <v>22</v>
      </c>
    </row>
    <row r="2" spans="1:2" x14ac:dyDescent="0.25">
      <c r="A2" t="s">
        <v>23</v>
      </c>
      <c r="B2" t="s">
        <v>35</v>
      </c>
    </row>
    <row r="3" spans="1:2" x14ac:dyDescent="0.25">
      <c r="A3" t="s">
        <v>24</v>
      </c>
      <c r="B3" t="s">
        <v>30</v>
      </c>
    </row>
    <row r="4" spans="1:2" x14ac:dyDescent="0.25">
      <c r="A4" t="s">
        <v>17</v>
      </c>
      <c r="B4" t="s">
        <v>36</v>
      </c>
    </row>
    <row r="5" spans="1:2" x14ac:dyDescent="0.25">
      <c r="A5" t="s">
        <v>28</v>
      </c>
      <c r="B5" t="s">
        <v>33</v>
      </c>
    </row>
    <row r="8" spans="1:2" x14ac:dyDescent="0.25">
      <c r="A8" s="1" t="s">
        <v>18</v>
      </c>
      <c r="B8" s="1" t="s">
        <v>22</v>
      </c>
    </row>
    <row r="9" spans="1:2" x14ac:dyDescent="0.25">
      <c r="A9" t="s">
        <v>23</v>
      </c>
      <c r="B9" t="s">
        <v>32</v>
      </c>
    </row>
    <row r="10" spans="1:2" x14ac:dyDescent="0.25">
      <c r="A10" t="s">
        <v>24</v>
      </c>
      <c r="B10" t="s">
        <v>34</v>
      </c>
    </row>
    <row r="11" spans="1:2" x14ac:dyDescent="0.25">
      <c r="A11" t="s">
        <v>17</v>
      </c>
      <c r="B11" t="s">
        <v>38</v>
      </c>
    </row>
    <row r="12" spans="1:2" x14ac:dyDescent="0.25">
      <c r="A12" t="s">
        <v>28</v>
      </c>
      <c r="B12" t="s">
        <v>33</v>
      </c>
    </row>
    <row r="15" spans="1:2" x14ac:dyDescent="0.25">
      <c r="A15" s="1" t="s">
        <v>19</v>
      </c>
      <c r="B15" s="1" t="s">
        <v>22</v>
      </c>
    </row>
    <row r="16" spans="1:2" x14ac:dyDescent="0.25">
      <c r="A16" t="s">
        <v>23</v>
      </c>
      <c r="B16" t="s">
        <v>31</v>
      </c>
    </row>
    <row r="17" spans="1:2" x14ac:dyDescent="0.25">
      <c r="A17" t="s">
        <v>24</v>
      </c>
      <c r="B17" t="s">
        <v>29</v>
      </c>
    </row>
    <row r="18" spans="1:2" x14ac:dyDescent="0.25">
      <c r="A18" t="s">
        <v>17</v>
      </c>
      <c r="B18" t="s">
        <v>39</v>
      </c>
    </row>
    <row r="19" spans="1:2" x14ac:dyDescent="0.25">
      <c r="A19" t="s">
        <v>28</v>
      </c>
      <c r="B19" t="s">
        <v>33</v>
      </c>
    </row>
    <row r="22" spans="1:2" x14ac:dyDescent="0.25">
      <c r="A22" s="1" t="s">
        <v>20</v>
      </c>
      <c r="B22" s="1" t="s">
        <v>22</v>
      </c>
    </row>
    <row r="23" spans="1:2" x14ac:dyDescent="0.25">
      <c r="A23" t="s">
        <v>23</v>
      </c>
      <c r="B23" t="s">
        <v>36</v>
      </c>
    </row>
    <row r="24" spans="1:2" x14ac:dyDescent="0.25">
      <c r="A24" t="s">
        <v>24</v>
      </c>
      <c r="B24" t="s">
        <v>29</v>
      </c>
    </row>
    <row r="25" spans="1:2" x14ac:dyDescent="0.25">
      <c r="A25" t="s">
        <v>17</v>
      </c>
    </row>
    <row r="26" spans="1:2" x14ac:dyDescent="0.25">
      <c r="A26" t="s">
        <v>28</v>
      </c>
      <c r="B26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 Schedule</vt:lpstr>
      <vt:lpstr>Novice</vt:lpstr>
      <vt:lpstr>Atom</vt:lpstr>
      <vt:lpstr>Peewee</vt:lpstr>
      <vt:lpstr>Bantam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Picard</dc:creator>
  <cp:lastModifiedBy>HEO Minor</cp:lastModifiedBy>
  <cp:lastPrinted>2017-12-30T15:02:03Z</cp:lastPrinted>
  <dcterms:created xsi:type="dcterms:W3CDTF">2017-03-03T00:28:23Z</dcterms:created>
  <dcterms:modified xsi:type="dcterms:W3CDTF">2018-03-16T14:02:28Z</dcterms:modified>
</cp:coreProperties>
</file>